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375" windowWidth="19410" windowHeight="12045"/>
  </bookViews>
  <sheets>
    <sheet name="Sheet1" sheetId="1" r:id="rId1"/>
    <sheet name="放弃" sheetId="2" r:id="rId2"/>
    <sheet name="递补" sheetId="3" r:id="rId3"/>
  </sheets>
  <calcPr calcId="125725"/>
</workbook>
</file>

<file path=xl/calcChain.xml><?xml version="1.0" encoding="utf-8"?>
<calcChain xmlns="http://schemas.openxmlformats.org/spreadsheetml/2006/main">
  <c r="C7" i="1"/>
  <c r="H10" i="2"/>
  <c r="G10"/>
  <c r="F10"/>
  <c r="B10"/>
  <c r="H25"/>
  <c r="G25"/>
  <c r="F25"/>
  <c r="B25"/>
  <c r="H24"/>
  <c r="G24"/>
  <c r="F24"/>
  <c r="B24"/>
  <c r="H23"/>
  <c r="G23"/>
  <c r="F23"/>
  <c r="B23"/>
  <c r="H22"/>
  <c r="G22"/>
  <c r="F22"/>
  <c r="B22"/>
  <c r="H21"/>
  <c r="G21"/>
  <c r="F21"/>
  <c r="B21"/>
  <c r="H20"/>
  <c r="G20"/>
  <c r="F20"/>
  <c r="B20"/>
  <c r="H19"/>
  <c r="G19"/>
  <c r="F19"/>
  <c r="B19"/>
  <c r="H18"/>
  <c r="G18"/>
  <c r="F18"/>
  <c r="B18"/>
  <c r="B16"/>
  <c r="F16"/>
  <c r="G16"/>
  <c r="H16"/>
  <c r="B17"/>
  <c r="F17"/>
  <c r="G17"/>
  <c r="H17"/>
  <c r="B14"/>
  <c r="F14"/>
  <c r="G14"/>
  <c r="H14"/>
  <c r="B15"/>
  <c r="F15"/>
  <c r="G15"/>
  <c r="H15"/>
  <c r="B13"/>
  <c r="F13"/>
  <c r="G13"/>
  <c r="H13"/>
  <c r="B11"/>
  <c r="F11"/>
  <c r="G11"/>
  <c r="H11"/>
  <c r="B12"/>
  <c r="F12"/>
  <c r="G12"/>
  <c r="H12"/>
  <c r="H8"/>
  <c r="G8"/>
  <c r="F8"/>
  <c r="B8"/>
  <c r="H7"/>
  <c r="G7"/>
  <c r="F7"/>
  <c r="B7"/>
  <c r="H6"/>
  <c r="G6"/>
  <c r="F6"/>
  <c r="B6"/>
  <c r="H5"/>
  <c r="G5"/>
  <c r="F5"/>
  <c r="B5"/>
  <c r="H4"/>
  <c r="G4"/>
  <c r="F4"/>
  <c r="B4"/>
  <c r="H3"/>
  <c r="G3"/>
  <c r="F3"/>
  <c r="B3"/>
  <c r="H2"/>
  <c r="G2"/>
  <c r="F2"/>
  <c r="B2"/>
  <c r="H1"/>
  <c r="G1"/>
  <c r="F1"/>
  <c r="B1"/>
  <c r="C74" i="1"/>
  <c r="C137"/>
  <c r="C136"/>
  <c r="C135"/>
  <c r="C134"/>
  <c r="C133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1"/>
  <c r="C80"/>
  <c r="C79"/>
  <c r="C78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4"/>
  <c r="C53"/>
  <c r="C52"/>
  <c r="C51"/>
  <c r="C50"/>
  <c r="C48"/>
  <c r="C47"/>
  <c r="C46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6"/>
  <c r="C5"/>
  <c r="C4"/>
  <c r="C3"/>
  <c r="C2"/>
</calcChain>
</file>

<file path=xl/sharedStrings.xml><?xml version="1.0" encoding="utf-8"?>
<sst xmlns="http://schemas.openxmlformats.org/spreadsheetml/2006/main" count="578" uniqueCount="214">
  <si>
    <t>07001_工作人员A岗</t>
  </si>
  <si>
    <t>2018010224</t>
  </si>
  <si>
    <t>2018010410</t>
  </si>
  <si>
    <t>2018010128</t>
  </si>
  <si>
    <t>2018010228</t>
  </si>
  <si>
    <t>2018010717</t>
  </si>
  <si>
    <t>2018010125</t>
  </si>
  <si>
    <t>2018010408</t>
  </si>
  <si>
    <t>2018010306</t>
  </si>
  <si>
    <t>2018010329</t>
  </si>
  <si>
    <t>2018010903</t>
  </si>
  <si>
    <t>2018010106</t>
  </si>
  <si>
    <t>2018010208</t>
  </si>
  <si>
    <t>2018010316</t>
  </si>
  <si>
    <t>2018010211</t>
  </si>
  <si>
    <t>2018010102</t>
  </si>
  <si>
    <t>2018010725</t>
  </si>
  <si>
    <t>2018010904</t>
  </si>
  <si>
    <t>2018010728</t>
  </si>
  <si>
    <t>2018010309</t>
  </si>
  <si>
    <t>2018010613</t>
  </si>
  <si>
    <t>2018010230</t>
  </si>
  <si>
    <t>2018010913</t>
  </si>
  <si>
    <t>2018010129</t>
  </si>
  <si>
    <t>2018010416</t>
  </si>
  <si>
    <t>2018010317</t>
  </si>
  <si>
    <t>2018010105</t>
  </si>
  <si>
    <t>2018010530</t>
  </si>
  <si>
    <t>2018010116</t>
  </si>
  <si>
    <t>2018010401</t>
  </si>
  <si>
    <t>2018010521</t>
  </si>
  <si>
    <t>2018010627</t>
  </si>
  <si>
    <t>2018010721</t>
  </si>
  <si>
    <t>2018010901</t>
  </si>
  <si>
    <t>2018010212</t>
  </si>
  <si>
    <t>2018010321</t>
  </si>
  <si>
    <t>2018010820</t>
  </si>
  <si>
    <t>2018010206</t>
  </si>
  <si>
    <t>2018010312</t>
  </si>
  <si>
    <t>2018010828</t>
  </si>
  <si>
    <t>2018010104</t>
  </si>
  <si>
    <t>2018010220</t>
  </si>
  <si>
    <t>2018010909</t>
  </si>
  <si>
    <t>2018010606</t>
  </si>
  <si>
    <t>2018010826</t>
  </si>
  <si>
    <t>2018010213</t>
  </si>
  <si>
    <t>2018010907</t>
  </si>
  <si>
    <t>07002_工作人员B岗</t>
  </si>
  <si>
    <t>2018010923</t>
  </si>
  <si>
    <t>07003_工作人员C岗</t>
  </si>
  <si>
    <t>2018010927</t>
  </si>
  <si>
    <t>2018010930</t>
  </si>
  <si>
    <t>2018010926</t>
  </si>
  <si>
    <t>07004_工作人员D岗</t>
  </si>
  <si>
    <t>2018011010</t>
  </si>
  <si>
    <t>07005_工作人员E岗</t>
  </si>
  <si>
    <t>2018011023</t>
  </si>
  <si>
    <t>2018011026</t>
  </si>
  <si>
    <t>2018011025</t>
  </si>
  <si>
    <t>2018011101</t>
  </si>
  <si>
    <t>2018011028</t>
  </si>
  <si>
    <t>07006_工作人员F岗</t>
  </si>
  <si>
    <t>2018011401</t>
  </si>
  <si>
    <t>2018011721</t>
  </si>
  <si>
    <t>2018011420</t>
  </si>
  <si>
    <t>2018011406</t>
  </si>
  <si>
    <t>2018011514</t>
  </si>
  <si>
    <t>2018011220</t>
  </si>
  <si>
    <t>2018011207</t>
  </si>
  <si>
    <t>2018011310</t>
  </si>
  <si>
    <t>2018011509</t>
  </si>
  <si>
    <t>2018011223</t>
  </si>
  <si>
    <t>2018011516</t>
  </si>
  <si>
    <t>2018011620</t>
  </si>
  <si>
    <t>2018011115</t>
  </si>
  <si>
    <t>2018011219</t>
  </si>
  <si>
    <t>2018011125</t>
  </si>
  <si>
    <t>2018011229</t>
  </si>
  <si>
    <t>2018011630</t>
  </si>
  <si>
    <t>2018011221</t>
  </si>
  <si>
    <t>2018011306</t>
  </si>
  <si>
    <t>2018011702</t>
  </si>
  <si>
    <t>2018011605</t>
  </si>
  <si>
    <t>2018011309</t>
  </si>
  <si>
    <t>07007_工作人员G岗</t>
  </si>
  <si>
    <t>2018011728</t>
  </si>
  <si>
    <t>2018011808</t>
  </si>
  <si>
    <t>2018011804</t>
  </si>
  <si>
    <t>2018011729</t>
  </si>
  <si>
    <t>2018011802</t>
  </si>
  <si>
    <t>07008_工作人员H岗</t>
  </si>
  <si>
    <t>2018013016</t>
  </si>
  <si>
    <t>2018013113</t>
  </si>
  <si>
    <t>2018012907</t>
  </si>
  <si>
    <t>2018011918</t>
  </si>
  <si>
    <t>2018012508</t>
  </si>
  <si>
    <t>2018013204</t>
  </si>
  <si>
    <t>2018012928</t>
  </si>
  <si>
    <t>2018012708</t>
  </si>
  <si>
    <t>2018013119</t>
  </si>
  <si>
    <t>2018012030</t>
  </si>
  <si>
    <t>2018012301</t>
  </si>
  <si>
    <t>2018012823</t>
  </si>
  <si>
    <t>2018012619</t>
  </si>
  <si>
    <t>2018012016</t>
  </si>
  <si>
    <t>2018012523</t>
  </si>
  <si>
    <t>2018013025</t>
  </si>
  <si>
    <t>2018012611</t>
  </si>
  <si>
    <t>2018012929</t>
  </si>
  <si>
    <t>2018013018</t>
  </si>
  <si>
    <t>2018012208</t>
  </si>
  <si>
    <t>2018012922</t>
  </si>
  <si>
    <t>2018012515</t>
  </si>
  <si>
    <t>2018013104</t>
  </si>
  <si>
    <t>2018012219</t>
  </si>
  <si>
    <t>2018012923</t>
  </si>
  <si>
    <t>2018012410</t>
  </si>
  <si>
    <t>2018012804</t>
  </si>
  <si>
    <t>2018013030</t>
  </si>
  <si>
    <t>2018011904</t>
  </si>
  <si>
    <t>2018013011</t>
  </si>
  <si>
    <t>2018011921</t>
  </si>
  <si>
    <t>2018011928</t>
  </si>
  <si>
    <t>2018012419</t>
  </si>
  <si>
    <t>2018012227</t>
  </si>
  <si>
    <t>2018011809</t>
  </si>
  <si>
    <t>2018012010</t>
  </si>
  <si>
    <t>2018012924</t>
  </si>
  <si>
    <t>2018012503</t>
  </si>
  <si>
    <t>2018012627</t>
  </si>
  <si>
    <t>2018011811</t>
  </si>
  <si>
    <t>2018012319</t>
  </si>
  <si>
    <t>2018012524</t>
  </si>
  <si>
    <t>2018011923</t>
  </si>
  <si>
    <t>2018012308</t>
  </si>
  <si>
    <t>2018012510</t>
  </si>
  <si>
    <t>2018012001</t>
  </si>
  <si>
    <t>2018011827</t>
  </si>
  <si>
    <t>2018012021</t>
  </si>
  <si>
    <t>2018012722</t>
  </si>
  <si>
    <t>2018011818</t>
  </si>
  <si>
    <t>2018013122</t>
  </si>
  <si>
    <t>2018013209</t>
  </si>
  <si>
    <t>2018013214</t>
  </si>
  <si>
    <t>2018013217</t>
  </si>
  <si>
    <t>2018013317</t>
  </si>
  <si>
    <t>2018013304</t>
  </si>
  <si>
    <t>报考岗位</t>
  </si>
  <si>
    <t>准考证号</t>
  </si>
  <si>
    <t>性别</t>
  </si>
  <si>
    <t>07010_综合管理
（兼会计、出纳）</t>
    <phoneticPr fontId="1" type="noConversion"/>
  </si>
  <si>
    <t>07009_综合管理
（兼文秘）</t>
    <phoneticPr fontId="1" type="noConversion"/>
  </si>
  <si>
    <t>07011_工程管理、
征地拆迁协调管理</t>
    <phoneticPr fontId="1" type="noConversion"/>
  </si>
  <si>
    <t>放弃</t>
    <phoneticPr fontId="1" type="noConversion"/>
  </si>
  <si>
    <t>2018011202</t>
  </si>
  <si>
    <t>放弃</t>
    <phoneticPr fontId="1" type="noConversion"/>
  </si>
  <si>
    <t>空号</t>
    <phoneticPr fontId="1" type="noConversion"/>
  </si>
  <si>
    <t>不接电话</t>
    <phoneticPr fontId="1" type="noConversion"/>
  </si>
  <si>
    <t>徐秋烨</t>
  </si>
  <si>
    <t>2018010313</t>
  </si>
  <si>
    <t>13705546893</t>
  </si>
  <si>
    <t>女</t>
  </si>
  <si>
    <t>黄蕾</t>
  </si>
  <si>
    <t>2018010214</t>
  </si>
  <si>
    <t>17355410267</t>
  </si>
  <si>
    <t>张湘漪</t>
  </si>
  <si>
    <t>2018010914</t>
  </si>
  <si>
    <t>15955401870</t>
  </si>
  <si>
    <t>张璐</t>
  </si>
  <si>
    <t>2018010726</t>
  </si>
  <si>
    <t>18755430123</t>
  </si>
  <si>
    <t>谢晶晶</t>
  </si>
  <si>
    <t>2018010112</t>
  </si>
  <si>
    <t>15357999110</t>
  </si>
  <si>
    <t>王瑾</t>
  </si>
  <si>
    <t>2018010414</t>
  </si>
  <si>
    <t>13866322439</t>
  </si>
  <si>
    <t>张丹丹</t>
  </si>
  <si>
    <t>2018010905</t>
  </si>
  <si>
    <t>13705545827</t>
  </si>
  <si>
    <t>王娇</t>
  </si>
  <si>
    <t>2018010723</t>
  </si>
  <si>
    <t>18755417557</t>
  </si>
  <si>
    <t>郭梦青</t>
  </si>
  <si>
    <t>2018010216</t>
  </si>
  <si>
    <t>18355466519</t>
  </si>
  <si>
    <t>2018011017</t>
  </si>
  <si>
    <t>2018011526</t>
  </si>
  <si>
    <t>2018011230</t>
  </si>
  <si>
    <t>许娜</t>
  </si>
  <si>
    <t>2018011325</t>
  </si>
  <si>
    <t>13355549826</t>
  </si>
  <si>
    <t>罗静</t>
  </si>
  <si>
    <t>2018012518</t>
  </si>
  <si>
    <t>15205546419</t>
  </si>
  <si>
    <t>胡丽丽</t>
  </si>
  <si>
    <t>2018011829</t>
  </si>
  <si>
    <t>15551283315</t>
  </si>
  <si>
    <t>男</t>
  </si>
  <si>
    <t>吴昕昀</t>
  </si>
  <si>
    <t>2018012623</t>
  </si>
  <si>
    <t>15655429918</t>
  </si>
  <si>
    <t>李雯婧</t>
  </si>
  <si>
    <t>2018012704</t>
  </si>
  <si>
    <t>17729908670</t>
  </si>
  <si>
    <t>刘倩倩</t>
  </si>
  <si>
    <t>2018013007</t>
  </si>
  <si>
    <t>18055489919</t>
  </si>
  <si>
    <t>2018011803</t>
  </si>
  <si>
    <t>2018010928</t>
  </si>
  <si>
    <t>2018011601</t>
  </si>
  <si>
    <t>体检结果</t>
    <phoneticPr fontId="1" type="noConversion"/>
  </si>
  <si>
    <t>合格</t>
    <phoneticPr fontId="1" type="noConversion"/>
  </si>
  <si>
    <t>不合格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</si>
</sst>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F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5" fillId="0" borderId="1" xfId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0" xfId="1">
      <alignment vertical="center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37"/>
  <sheetViews>
    <sheetView tabSelected="1" workbookViewId="0">
      <selection activeCell="G3" sqref="G3"/>
    </sheetView>
  </sheetViews>
  <sheetFormatPr defaultRowHeight="13.5"/>
  <cols>
    <col min="1" max="1" width="18.75" bestFit="1" customWidth="1"/>
    <col min="2" max="2" width="11.625" bestFit="1" customWidth="1"/>
    <col min="3" max="3" width="5.25" bestFit="1" customWidth="1"/>
  </cols>
  <sheetData>
    <row r="1" spans="1:4" ht="21.75" customHeight="1">
      <c r="A1" s="22" t="s">
        <v>147</v>
      </c>
      <c r="B1" s="22" t="s">
        <v>148</v>
      </c>
      <c r="C1" s="22" t="s">
        <v>149</v>
      </c>
      <c r="D1" s="23" t="s">
        <v>211</v>
      </c>
    </row>
    <row r="2" spans="1:4">
      <c r="A2" s="1" t="s">
        <v>0</v>
      </c>
      <c r="B2" s="1" t="s">
        <v>3</v>
      </c>
      <c r="C2" s="1" t="str">
        <f>"女"</f>
        <v>女</v>
      </c>
      <c r="D2" s="19" t="s">
        <v>212</v>
      </c>
    </row>
    <row r="3" spans="1:4">
      <c r="A3" s="1" t="s">
        <v>0</v>
      </c>
      <c r="B3" s="1" t="s">
        <v>5</v>
      </c>
      <c r="C3" s="1" t="str">
        <f>"男"</f>
        <v>男</v>
      </c>
      <c r="D3" s="20" t="s">
        <v>212</v>
      </c>
    </row>
    <row r="4" spans="1:4">
      <c r="A4" s="1" t="s">
        <v>0</v>
      </c>
      <c r="B4" s="1" t="s">
        <v>8</v>
      </c>
      <c r="C4" s="1" t="str">
        <f t="shared" ref="C4:C13" si="0">"女"</f>
        <v>女</v>
      </c>
      <c r="D4" s="20" t="s">
        <v>212</v>
      </c>
    </row>
    <row r="5" spans="1:4">
      <c r="A5" s="1" t="s">
        <v>0</v>
      </c>
      <c r="B5" s="1" t="s">
        <v>9</v>
      </c>
      <c r="C5" s="1" t="str">
        <f t="shared" si="0"/>
        <v>女</v>
      </c>
      <c r="D5" s="20" t="s">
        <v>212</v>
      </c>
    </row>
    <row r="6" spans="1:4">
      <c r="A6" s="1" t="s">
        <v>0</v>
      </c>
      <c r="B6" s="1" t="s">
        <v>10</v>
      </c>
      <c r="C6" s="1" t="str">
        <f t="shared" si="0"/>
        <v>女</v>
      </c>
      <c r="D6" s="20" t="s">
        <v>212</v>
      </c>
    </row>
    <row r="7" spans="1:4">
      <c r="A7" s="1" t="s">
        <v>0</v>
      </c>
      <c r="B7" s="1" t="s">
        <v>13</v>
      </c>
      <c r="C7" s="1" t="str">
        <f t="shared" si="0"/>
        <v>女</v>
      </c>
      <c r="D7" s="20" t="s">
        <v>212</v>
      </c>
    </row>
    <row r="8" spans="1:4">
      <c r="A8" s="1" t="s">
        <v>0</v>
      </c>
      <c r="B8" s="1" t="s">
        <v>14</v>
      </c>
      <c r="C8" s="1" t="str">
        <f t="shared" si="0"/>
        <v>女</v>
      </c>
      <c r="D8" s="20" t="s">
        <v>212</v>
      </c>
    </row>
    <row r="9" spans="1:4">
      <c r="A9" s="1" t="s">
        <v>0</v>
      </c>
      <c r="B9" s="1" t="s">
        <v>15</v>
      </c>
      <c r="C9" s="1" t="str">
        <f t="shared" si="0"/>
        <v>女</v>
      </c>
      <c r="D9" s="20" t="s">
        <v>212</v>
      </c>
    </row>
    <row r="10" spans="1:4">
      <c r="A10" s="1" t="s">
        <v>0</v>
      </c>
      <c r="B10" s="1" t="s">
        <v>16</v>
      </c>
      <c r="C10" s="1" t="str">
        <f t="shared" si="0"/>
        <v>女</v>
      </c>
      <c r="D10" s="20" t="s">
        <v>212</v>
      </c>
    </row>
    <row r="11" spans="1:4">
      <c r="A11" s="1" t="s">
        <v>0</v>
      </c>
      <c r="B11" s="1" t="s">
        <v>17</v>
      </c>
      <c r="C11" s="1" t="str">
        <f t="shared" si="0"/>
        <v>女</v>
      </c>
      <c r="D11" s="20" t="s">
        <v>212</v>
      </c>
    </row>
    <row r="12" spans="1:4">
      <c r="A12" s="1" t="s">
        <v>0</v>
      </c>
      <c r="B12" s="1" t="s">
        <v>18</v>
      </c>
      <c r="C12" s="1" t="str">
        <f t="shared" si="0"/>
        <v>女</v>
      </c>
      <c r="D12" s="20" t="s">
        <v>212</v>
      </c>
    </row>
    <row r="13" spans="1:4">
      <c r="A13" s="1" t="s">
        <v>0</v>
      </c>
      <c r="B13" s="1" t="s">
        <v>19</v>
      </c>
      <c r="C13" s="1" t="str">
        <f t="shared" si="0"/>
        <v>女</v>
      </c>
      <c r="D13" s="20" t="s">
        <v>212</v>
      </c>
    </row>
    <row r="14" spans="1:4">
      <c r="A14" s="1" t="s">
        <v>0</v>
      </c>
      <c r="B14" s="1" t="s">
        <v>20</v>
      </c>
      <c r="C14" s="1" t="str">
        <f>"男"</f>
        <v>男</v>
      </c>
      <c r="D14" s="20" t="s">
        <v>212</v>
      </c>
    </row>
    <row r="15" spans="1:4">
      <c r="A15" s="1" t="s">
        <v>0</v>
      </c>
      <c r="B15" s="1" t="s">
        <v>21</v>
      </c>
      <c r="C15" s="1" t="str">
        <f>"男"</f>
        <v>男</v>
      </c>
      <c r="D15" s="20" t="s">
        <v>212</v>
      </c>
    </row>
    <row r="16" spans="1:4">
      <c r="A16" s="1" t="s">
        <v>0</v>
      </c>
      <c r="B16" s="1" t="s">
        <v>22</v>
      </c>
      <c r="C16" s="1" t="str">
        <f>"女"</f>
        <v>女</v>
      </c>
      <c r="D16" s="20" t="s">
        <v>212</v>
      </c>
    </row>
    <row r="17" spans="1:4">
      <c r="A17" s="1" t="s">
        <v>0</v>
      </c>
      <c r="B17" s="1" t="s">
        <v>23</v>
      </c>
      <c r="C17" s="1" t="str">
        <f>"女"</f>
        <v>女</v>
      </c>
      <c r="D17" s="20" t="s">
        <v>212</v>
      </c>
    </row>
    <row r="18" spans="1:4">
      <c r="A18" s="1" t="s">
        <v>0</v>
      </c>
      <c r="B18" s="1" t="s">
        <v>24</v>
      </c>
      <c r="C18" s="1" t="str">
        <f>"女"</f>
        <v>女</v>
      </c>
      <c r="D18" s="20" t="s">
        <v>212</v>
      </c>
    </row>
    <row r="19" spans="1:4">
      <c r="A19" s="1" t="s">
        <v>0</v>
      </c>
      <c r="B19" s="1" t="s">
        <v>25</v>
      </c>
      <c r="C19" s="1" t="str">
        <f>"女"</f>
        <v>女</v>
      </c>
      <c r="D19" s="21" t="s">
        <v>213</v>
      </c>
    </row>
    <row r="20" spans="1:4">
      <c r="A20" s="1" t="s">
        <v>0</v>
      </c>
      <c r="B20" s="1" t="s">
        <v>27</v>
      </c>
      <c r="C20" s="1" t="str">
        <f>"男"</f>
        <v>男</v>
      </c>
      <c r="D20" s="21" t="s">
        <v>213</v>
      </c>
    </row>
    <row r="21" spans="1:4">
      <c r="A21" s="1" t="s">
        <v>0</v>
      </c>
      <c r="B21" s="1" t="s">
        <v>28</v>
      </c>
      <c r="C21" s="1" t="str">
        <f t="shared" ref="C21:C36" si="1">"女"</f>
        <v>女</v>
      </c>
      <c r="D21" s="20" t="s">
        <v>212</v>
      </c>
    </row>
    <row r="22" spans="1:4">
      <c r="A22" s="1" t="s">
        <v>0</v>
      </c>
      <c r="B22" s="1" t="s">
        <v>29</v>
      </c>
      <c r="C22" s="1" t="str">
        <f t="shared" si="1"/>
        <v>女</v>
      </c>
      <c r="D22" s="20" t="s">
        <v>212</v>
      </c>
    </row>
    <row r="23" spans="1:4">
      <c r="A23" s="1" t="s">
        <v>0</v>
      </c>
      <c r="B23" s="1" t="s">
        <v>30</v>
      </c>
      <c r="C23" s="1" t="str">
        <f t="shared" si="1"/>
        <v>女</v>
      </c>
      <c r="D23" s="20" t="s">
        <v>212</v>
      </c>
    </row>
    <row r="24" spans="1:4">
      <c r="A24" s="1" t="s">
        <v>0</v>
      </c>
      <c r="B24" s="1" t="s">
        <v>32</v>
      </c>
      <c r="C24" s="1" t="str">
        <f t="shared" si="1"/>
        <v>女</v>
      </c>
      <c r="D24" s="20" t="s">
        <v>212</v>
      </c>
    </row>
    <row r="25" spans="1:4">
      <c r="A25" s="1" t="s">
        <v>0</v>
      </c>
      <c r="B25" s="1" t="s">
        <v>33</v>
      </c>
      <c r="C25" s="1" t="str">
        <f t="shared" si="1"/>
        <v>女</v>
      </c>
      <c r="D25" s="20" t="s">
        <v>212</v>
      </c>
    </row>
    <row r="26" spans="1:4">
      <c r="A26" s="1" t="s">
        <v>0</v>
      </c>
      <c r="B26" s="1" t="s">
        <v>34</v>
      </c>
      <c r="C26" s="1" t="str">
        <f t="shared" si="1"/>
        <v>女</v>
      </c>
      <c r="D26" s="20" t="s">
        <v>212</v>
      </c>
    </row>
    <row r="27" spans="1:4">
      <c r="A27" s="1" t="s">
        <v>0</v>
      </c>
      <c r="B27" s="1" t="s">
        <v>35</v>
      </c>
      <c r="C27" s="1" t="str">
        <f t="shared" si="1"/>
        <v>女</v>
      </c>
      <c r="D27" s="20" t="s">
        <v>212</v>
      </c>
    </row>
    <row r="28" spans="1:4">
      <c r="A28" s="1" t="s">
        <v>0</v>
      </c>
      <c r="B28" s="1" t="s">
        <v>36</v>
      </c>
      <c r="C28" s="1" t="str">
        <f t="shared" si="1"/>
        <v>女</v>
      </c>
      <c r="D28" s="20" t="s">
        <v>212</v>
      </c>
    </row>
    <row r="29" spans="1:4">
      <c r="A29" s="1" t="s">
        <v>0</v>
      </c>
      <c r="B29" s="1" t="s">
        <v>38</v>
      </c>
      <c r="C29" s="1" t="str">
        <f t="shared" si="1"/>
        <v>女</v>
      </c>
      <c r="D29" s="20" t="s">
        <v>212</v>
      </c>
    </row>
    <row r="30" spans="1:4">
      <c r="A30" s="1" t="s">
        <v>0</v>
      </c>
      <c r="B30" s="1" t="s">
        <v>39</v>
      </c>
      <c r="C30" s="1" t="str">
        <f t="shared" si="1"/>
        <v>女</v>
      </c>
      <c r="D30" s="20" t="s">
        <v>212</v>
      </c>
    </row>
    <row r="31" spans="1:4">
      <c r="A31" s="1" t="s">
        <v>0</v>
      </c>
      <c r="B31" s="1" t="s">
        <v>40</v>
      </c>
      <c r="C31" s="1" t="str">
        <f t="shared" si="1"/>
        <v>女</v>
      </c>
      <c r="D31" s="20" t="s">
        <v>212</v>
      </c>
    </row>
    <row r="32" spans="1:4">
      <c r="A32" s="1" t="s">
        <v>0</v>
      </c>
      <c r="B32" s="1" t="s">
        <v>41</v>
      </c>
      <c r="C32" s="1" t="str">
        <f t="shared" si="1"/>
        <v>女</v>
      </c>
      <c r="D32" s="20" t="s">
        <v>212</v>
      </c>
    </row>
    <row r="33" spans="1:4">
      <c r="A33" s="1" t="s">
        <v>0</v>
      </c>
      <c r="B33" s="1" t="s">
        <v>42</v>
      </c>
      <c r="C33" s="1" t="str">
        <f t="shared" si="1"/>
        <v>女</v>
      </c>
      <c r="D33" s="20" t="s">
        <v>212</v>
      </c>
    </row>
    <row r="34" spans="1:4">
      <c r="A34" s="1" t="s">
        <v>0</v>
      </c>
      <c r="B34" s="1" t="s">
        <v>43</v>
      </c>
      <c r="C34" s="1" t="str">
        <f t="shared" si="1"/>
        <v>女</v>
      </c>
      <c r="D34" s="20" t="s">
        <v>212</v>
      </c>
    </row>
    <row r="35" spans="1:4">
      <c r="A35" s="1" t="s">
        <v>0</v>
      </c>
      <c r="B35" s="1" t="s">
        <v>44</v>
      </c>
      <c r="C35" s="1" t="str">
        <f t="shared" si="1"/>
        <v>女</v>
      </c>
      <c r="D35" s="20" t="s">
        <v>212</v>
      </c>
    </row>
    <row r="36" spans="1:4">
      <c r="A36" s="1" t="s">
        <v>0</v>
      </c>
      <c r="B36" s="1" t="s">
        <v>46</v>
      </c>
      <c r="C36" s="1" t="str">
        <f t="shared" si="1"/>
        <v>女</v>
      </c>
      <c r="D36" s="20" t="s">
        <v>212</v>
      </c>
    </row>
    <row r="37" spans="1:4">
      <c r="A37" s="8" t="s">
        <v>0</v>
      </c>
      <c r="B37" s="8" t="s">
        <v>159</v>
      </c>
      <c r="C37" s="8" t="s">
        <v>161</v>
      </c>
      <c r="D37" s="20" t="s">
        <v>212</v>
      </c>
    </row>
    <row r="38" spans="1:4">
      <c r="A38" s="8" t="s">
        <v>0</v>
      </c>
      <c r="B38" s="8" t="s">
        <v>163</v>
      </c>
      <c r="C38" s="8" t="s">
        <v>161</v>
      </c>
      <c r="D38" s="20" t="s">
        <v>212</v>
      </c>
    </row>
    <row r="39" spans="1:4">
      <c r="A39" s="8" t="s">
        <v>0</v>
      </c>
      <c r="B39" s="8" t="s">
        <v>166</v>
      </c>
      <c r="C39" s="8" t="s">
        <v>161</v>
      </c>
      <c r="D39" s="20" t="s">
        <v>212</v>
      </c>
    </row>
    <row r="40" spans="1:4">
      <c r="A40" s="8" t="s">
        <v>0</v>
      </c>
      <c r="B40" s="8" t="s">
        <v>169</v>
      </c>
      <c r="C40" s="8" t="s">
        <v>161</v>
      </c>
      <c r="D40" s="20" t="s">
        <v>212</v>
      </c>
    </row>
    <row r="41" spans="1:4">
      <c r="A41" s="8" t="s">
        <v>0</v>
      </c>
      <c r="B41" s="8" t="s">
        <v>172</v>
      </c>
      <c r="C41" s="8" t="s">
        <v>161</v>
      </c>
      <c r="D41" s="20" t="s">
        <v>212</v>
      </c>
    </row>
    <row r="42" spans="1:4">
      <c r="A42" s="8" t="s">
        <v>0</v>
      </c>
      <c r="B42" s="8" t="s">
        <v>175</v>
      </c>
      <c r="C42" s="8" t="s">
        <v>161</v>
      </c>
      <c r="D42" s="20" t="s">
        <v>212</v>
      </c>
    </row>
    <row r="43" spans="1:4">
      <c r="A43" s="8" t="s">
        <v>0</v>
      </c>
      <c r="B43" s="8" t="s">
        <v>178</v>
      </c>
      <c r="C43" s="8" t="s">
        <v>161</v>
      </c>
      <c r="D43" s="20" t="s">
        <v>212</v>
      </c>
    </row>
    <row r="44" spans="1:4">
      <c r="A44" s="8" t="s">
        <v>0</v>
      </c>
      <c r="B44" s="8" t="s">
        <v>181</v>
      </c>
      <c r="C44" s="8" t="s">
        <v>161</v>
      </c>
      <c r="D44" s="20" t="s">
        <v>212</v>
      </c>
    </row>
    <row r="45" spans="1:4">
      <c r="A45" s="8" t="s">
        <v>0</v>
      </c>
      <c r="B45" s="8" t="s">
        <v>184</v>
      </c>
      <c r="C45" s="8" t="s">
        <v>161</v>
      </c>
      <c r="D45" s="20" t="s">
        <v>212</v>
      </c>
    </row>
    <row r="46" spans="1:4">
      <c r="A46" s="1" t="s">
        <v>47</v>
      </c>
      <c r="B46" s="1" t="s">
        <v>48</v>
      </c>
      <c r="C46" s="1" t="str">
        <f>"女"</f>
        <v>女</v>
      </c>
      <c r="D46" s="20" t="s">
        <v>212</v>
      </c>
    </row>
    <row r="47" spans="1:4">
      <c r="A47" s="1" t="s">
        <v>49</v>
      </c>
      <c r="B47" s="1" t="s">
        <v>50</v>
      </c>
      <c r="C47" s="1" t="str">
        <f>"男"</f>
        <v>男</v>
      </c>
      <c r="D47" s="20" t="s">
        <v>212</v>
      </c>
    </row>
    <row r="48" spans="1:4">
      <c r="A48" s="17" t="s">
        <v>49</v>
      </c>
      <c r="B48" s="17" t="s">
        <v>52</v>
      </c>
      <c r="C48" s="17" t="str">
        <f>"男"</f>
        <v>男</v>
      </c>
      <c r="D48" s="20" t="s">
        <v>212</v>
      </c>
    </row>
    <row r="49" spans="1:4">
      <c r="A49" s="15" t="s">
        <v>49</v>
      </c>
      <c r="B49" s="15" t="s">
        <v>209</v>
      </c>
      <c r="C49" s="15" t="s">
        <v>198</v>
      </c>
      <c r="D49" s="20" t="s">
        <v>212</v>
      </c>
    </row>
    <row r="50" spans="1:4">
      <c r="A50" s="1" t="s">
        <v>53</v>
      </c>
      <c r="B50" s="1" t="s">
        <v>54</v>
      </c>
      <c r="C50" s="1" t="str">
        <f>"男"</f>
        <v>男</v>
      </c>
      <c r="D50" s="20" t="s">
        <v>212</v>
      </c>
    </row>
    <row r="51" spans="1:4">
      <c r="A51" s="1" t="s">
        <v>55</v>
      </c>
      <c r="B51" s="1" t="s">
        <v>57</v>
      </c>
      <c r="C51" s="1" t="str">
        <f>"女"</f>
        <v>女</v>
      </c>
      <c r="D51" s="20" t="s">
        <v>212</v>
      </c>
    </row>
    <row r="52" spans="1:4">
      <c r="A52" s="1" t="s">
        <v>55</v>
      </c>
      <c r="B52" s="1" t="s">
        <v>58</v>
      </c>
      <c r="C52" s="1" t="str">
        <f>"女"</f>
        <v>女</v>
      </c>
      <c r="D52" s="20" t="s">
        <v>212</v>
      </c>
    </row>
    <row r="53" spans="1:4">
      <c r="A53" s="1" t="s">
        <v>55</v>
      </c>
      <c r="B53" s="1" t="s">
        <v>59</v>
      </c>
      <c r="C53" s="1" t="str">
        <f>"女"</f>
        <v>女</v>
      </c>
      <c r="D53" s="20" t="s">
        <v>212</v>
      </c>
    </row>
    <row r="54" spans="1:4">
      <c r="A54" s="1" t="s">
        <v>55</v>
      </c>
      <c r="B54" s="1" t="s">
        <v>60</v>
      </c>
      <c r="C54" s="1" t="str">
        <f>"女"</f>
        <v>女</v>
      </c>
      <c r="D54" s="20" t="s">
        <v>212</v>
      </c>
    </row>
    <row r="55" spans="1:4">
      <c r="A55" s="10" t="s">
        <v>55</v>
      </c>
      <c r="B55" s="10" t="s">
        <v>186</v>
      </c>
      <c r="C55" s="10" t="s">
        <v>161</v>
      </c>
      <c r="D55" s="20" t="s">
        <v>212</v>
      </c>
    </row>
    <row r="56" spans="1:4">
      <c r="A56" s="1" t="s">
        <v>61</v>
      </c>
      <c r="B56" s="1" t="s">
        <v>62</v>
      </c>
      <c r="C56" s="1" t="str">
        <f>"女"</f>
        <v>女</v>
      </c>
      <c r="D56" s="20" t="s">
        <v>212</v>
      </c>
    </row>
    <row r="57" spans="1:4">
      <c r="A57" s="1" t="s">
        <v>61</v>
      </c>
      <c r="B57" s="1" t="s">
        <v>63</v>
      </c>
      <c r="C57" s="1" t="str">
        <f>"女"</f>
        <v>女</v>
      </c>
      <c r="D57" s="20" t="s">
        <v>212</v>
      </c>
    </row>
    <row r="58" spans="1:4">
      <c r="A58" s="1" t="s">
        <v>61</v>
      </c>
      <c r="B58" s="1" t="s">
        <v>65</v>
      </c>
      <c r="C58" s="1" t="str">
        <f>"男"</f>
        <v>男</v>
      </c>
      <c r="D58" s="20" t="s">
        <v>212</v>
      </c>
    </row>
    <row r="59" spans="1:4">
      <c r="A59" s="1" t="s">
        <v>61</v>
      </c>
      <c r="B59" s="1" t="s">
        <v>67</v>
      </c>
      <c r="C59" s="1" t="str">
        <f t="shared" ref="C59:C74" si="2">"女"</f>
        <v>女</v>
      </c>
      <c r="D59" s="20" t="s">
        <v>212</v>
      </c>
    </row>
    <row r="60" spans="1:4">
      <c r="A60" s="1" t="s">
        <v>61</v>
      </c>
      <c r="B60" s="1" t="s">
        <v>69</v>
      </c>
      <c r="C60" s="1" t="str">
        <f t="shared" si="2"/>
        <v>女</v>
      </c>
      <c r="D60" s="20" t="s">
        <v>212</v>
      </c>
    </row>
    <row r="61" spans="1:4">
      <c r="A61" s="1" t="s">
        <v>61</v>
      </c>
      <c r="B61" s="1" t="s">
        <v>70</v>
      </c>
      <c r="C61" s="1" t="str">
        <f t="shared" si="2"/>
        <v>女</v>
      </c>
      <c r="D61" s="20" t="s">
        <v>212</v>
      </c>
    </row>
    <row r="62" spans="1:4">
      <c r="A62" s="1" t="s">
        <v>61</v>
      </c>
      <c r="B62" s="1" t="s">
        <v>72</v>
      </c>
      <c r="C62" s="1" t="str">
        <f t="shared" si="2"/>
        <v>女</v>
      </c>
      <c r="D62" s="20" t="s">
        <v>212</v>
      </c>
    </row>
    <row r="63" spans="1:4">
      <c r="A63" s="1" t="s">
        <v>61</v>
      </c>
      <c r="B63" s="1" t="s">
        <v>73</v>
      </c>
      <c r="C63" s="1" t="str">
        <f t="shared" si="2"/>
        <v>女</v>
      </c>
      <c r="D63" s="20" t="s">
        <v>212</v>
      </c>
    </row>
    <row r="64" spans="1:4">
      <c r="A64" s="1" t="s">
        <v>61</v>
      </c>
      <c r="B64" s="1" t="s">
        <v>74</v>
      </c>
      <c r="C64" s="1" t="str">
        <f t="shared" si="2"/>
        <v>女</v>
      </c>
      <c r="D64" s="20" t="s">
        <v>212</v>
      </c>
    </row>
    <row r="65" spans="1:4">
      <c r="A65" s="1" t="s">
        <v>61</v>
      </c>
      <c r="B65" s="1" t="s">
        <v>75</v>
      </c>
      <c r="C65" s="1" t="str">
        <f t="shared" si="2"/>
        <v>女</v>
      </c>
      <c r="D65" s="20" t="s">
        <v>212</v>
      </c>
    </row>
    <row r="66" spans="1:4">
      <c r="A66" s="1" t="s">
        <v>61</v>
      </c>
      <c r="B66" s="1" t="s">
        <v>76</v>
      </c>
      <c r="C66" s="1" t="str">
        <f t="shared" si="2"/>
        <v>女</v>
      </c>
      <c r="D66" s="20" t="s">
        <v>212</v>
      </c>
    </row>
    <row r="67" spans="1:4">
      <c r="A67" s="1" t="s">
        <v>61</v>
      </c>
      <c r="B67" s="1" t="s">
        <v>77</v>
      </c>
      <c r="C67" s="1" t="str">
        <f t="shared" si="2"/>
        <v>女</v>
      </c>
      <c r="D67" s="20" t="s">
        <v>212</v>
      </c>
    </row>
    <row r="68" spans="1:4">
      <c r="A68" s="1" t="s">
        <v>61</v>
      </c>
      <c r="B68" s="1" t="s">
        <v>78</v>
      </c>
      <c r="C68" s="1" t="str">
        <f t="shared" si="2"/>
        <v>女</v>
      </c>
      <c r="D68" s="20" t="s">
        <v>212</v>
      </c>
    </row>
    <row r="69" spans="1:4">
      <c r="A69" s="1" t="s">
        <v>61</v>
      </c>
      <c r="B69" s="1" t="s">
        <v>79</v>
      </c>
      <c r="C69" s="1" t="str">
        <f t="shared" si="2"/>
        <v>女</v>
      </c>
      <c r="D69" s="20" t="s">
        <v>212</v>
      </c>
    </row>
    <row r="70" spans="1:4">
      <c r="A70" s="1" t="s">
        <v>61</v>
      </c>
      <c r="B70" s="1" t="s">
        <v>80</v>
      </c>
      <c r="C70" s="1" t="str">
        <f t="shared" si="2"/>
        <v>女</v>
      </c>
      <c r="D70" s="20" t="s">
        <v>212</v>
      </c>
    </row>
    <row r="71" spans="1:4">
      <c r="A71" s="1" t="s">
        <v>61</v>
      </c>
      <c r="B71" s="1" t="s">
        <v>81</v>
      </c>
      <c r="C71" s="1" t="str">
        <f t="shared" si="2"/>
        <v>女</v>
      </c>
      <c r="D71" s="20" t="s">
        <v>212</v>
      </c>
    </row>
    <row r="72" spans="1:4">
      <c r="A72" s="1" t="s">
        <v>61</v>
      </c>
      <c r="B72" s="1" t="s">
        <v>82</v>
      </c>
      <c r="C72" s="1" t="str">
        <f t="shared" si="2"/>
        <v>女</v>
      </c>
      <c r="D72" s="20" t="s">
        <v>212</v>
      </c>
    </row>
    <row r="73" spans="1:4">
      <c r="A73" s="1" t="s">
        <v>61</v>
      </c>
      <c r="B73" s="1" t="s">
        <v>83</v>
      </c>
      <c r="C73" s="1" t="str">
        <f t="shared" si="2"/>
        <v>女</v>
      </c>
      <c r="D73" s="20" t="s">
        <v>212</v>
      </c>
    </row>
    <row r="74" spans="1:4" s="6" customFormat="1">
      <c r="A74" s="1" t="s">
        <v>61</v>
      </c>
      <c r="B74" s="1" t="s">
        <v>154</v>
      </c>
      <c r="C74" s="1" t="str">
        <f t="shared" si="2"/>
        <v>女</v>
      </c>
      <c r="D74" s="20" t="s">
        <v>212</v>
      </c>
    </row>
    <row r="75" spans="1:4" s="6" customFormat="1">
      <c r="A75" s="11" t="s">
        <v>61</v>
      </c>
      <c r="B75" s="11" t="s">
        <v>187</v>
      </c>
      <c r="C75" s="11" t="s">
        <v>161</v>
      </c>
      <c r="D75" s="20" t="s">
        <v>212</v>
      </c>
    </row>
    <row r="76" spans="1:4" s="6" customFormat="1">
      <c r="A76" s="11" t="s">
        <v>61</v>
      </c>
      <c r="B76" s="11" t="s">
        <v>188</v>
      </c>
      <c r="C76" s="11" t="s">
        <v>161</v>
      </c>
      <c r="D76" s="20" t="s">
        <v>212</v>
      </c>
    </row>
    <row r="77" spans="1:4" s="16" customFormat="1">
      <c r="A77" s="18" t="s">
        <v>61</v>
      </c>
      <c r="B77" s="18" t="s">
        <v>210</v>
      </c>
      <c r="C77" s="18" t="s">
        <v>161</v>
      </c>
      <c r="D77" s="20" t="s">
        <v>212</v>
      </c>
    </row>
    <row r="78" spans="1:4">
      <c r="A78" s="1" t="s">
        <v>84</v>
      </c>
      <c r="B78" s="1" t="s">
        <v>85</v>
      </c>
      <c r="C78" s="1" t="str">
        <f>"女"</f>
        <v>女</v>
      </c>
      <c r="D78" s="20" t="s">
        <v>212</v>
      </c>
    </row>
    <row r="79" spans="1:4">
      <c r="A79" s="1" t="s">
        <v>84</v>
      </c>
      <c r="B79" s="1" t="s">
        <v>87</v>
      </c>
      <c r="C79" s="1" t="str">
        <f>"男"</f>
        <v>男</v>
      </c>
      <c r="D79" s="20" t="s">
        <v>212</v>
      </c>
    </row>
    <row r="80" spans="1:4">
      <c r="A80" s="1" t="s">
        <v>84</v>
      </c>
      <c r="B80" s="1" t="s">
        <v>88</v>
      </c>
      <c r="C80" s="1" t="str">
        <f>"男"</f>
        <v>男</v>
      </c>
      <c r="D80" s="20" t="s">
        <v>212</v>
      </c>
    </row>
    <row r="81" spans="1:4">
      <c r="A81" s="1" t="s">
        <v>84</v>
      </c>
      <c r="B81" s="1" t="s">
        <v>89</v>
      </c>
      <c r="C81" s="1" t="str">
        <f>"男"</f>
        <v>男</v>
      </c>
      <c r="D81" s="20" t="s">
        <v>212</v>
      </c>
    </row>
    <row r="82" spans="1:4">
      <c r="A82" s="14" t="s">
        <v>84</v>
      </c>
      <c r="B82" s="14" t="s">
        <v>208</v>
      </c>
      <c r="C82" s="14" t="s">
        <v>198</v>
      </c>
      <c r="D82" s="20" t="s">
        <v>212</v>
      </c>
    </row>
    <row r="83" spans="1:4">
      <c r="A83" s="1" t="s">
        <v>90</v>
      </c>
      <c r="B83" s="1" t="s">
        <v>92</v>
      </c>
      <c r="C83" s="1" t="str">
        <f t="shared" ref="C83:C90" si="3">"女"</f>
        <v>女</v>
      </c>
      <c r="D83" s="20" t="s">
        <v>212</v>
      </c>
    </row>
    <row r="84" spans="1:4">
      <c r="A84" s="1" t="s">
        <v>90</v>
      </c>
      <c r="B84" s="1" t="s">
        <v>93</v>
      </c>
      <c r="C84" s="1" t="str">
        <f t="shared" si="3"/>
        <v>女</v>
      </c>
      <c r="D84" s="20" t="s">
        <v>212</v>
      </c>
    </row>
    <row r="85" spans="1:4">
      <c r="A85" s="1" t="s">
        <v>90</v>
      </c>
      <c r="B85" s="1" t="s">
        <v>94</v>
      </c>
      <c r="C85" s="1" t="str">
        <f t="shared" si="3"/>
        <v>女</v>
      </c>
      <c r="D85" s="20" t="s">
        <v>212</v>
      </c>
    </row>
    <row r="86" spans="1:4">
      <c r="A86" s="1" t="s">
        <v>90</v>
      </c>
      <c r="B86" s="1" t="s">
        <v>95</v>
      </c>
      <c r="C86" s="1" t="str">
        <f t="shared" si="3"/>
        <v>女</v>
      </c>
      <c r="D86" s="20" t="s">
        <v>212</v>
      </c>
    </row>
    <row r="87" spans="1:4">
      <c r="A87" s="1" t="s">
        <v>90</v>
      </c>
      <c r="B87" s="1" t="s">
        <v>96</v>
      </c>
      <c r="C87" s="1" t="str">
        <f t="shared" si="3"/>
        <v>女</v>
      </c>
      <c r="D87" s="20" t="s">
        <v>212</v>
      </c>
    </row>
    <row r="88" spans="1:4">
      <c r="A88" s="1" t="s">
        <v>90</v>
      </c>
      <c r="B88" s="1" t="s">
        <v>98</v>
      </c>
      <c r="C88" s="1" t="str">
        <f t="shared" si="3"/>
        <v>女</v>
      </c>
      <c r="D88" s="20" t="s">
        <v>212</v>
      </c>
    </row>
    <row r="89" spans="1:4">
      <c r="A89" s="1" t="s">
        <v>90</v>
      </c>
      <c r="B89" s="1" t="s">
        <v>99</v>
      </c>
      <c r="C89" s="1" t="str">
        <f t="shared" si="3"/>
        <v>女</v>
      </c>
      <c r="D89" s="20" t="s">
        <v>212</v>
      </c>
    </row>
    <row r="90" spans="1:4">
      <c r="A90" s="1" t="s">
        <v>90</v>
      </c>
      <c r="B90" s="1" t="s">
        <v>100</v>
      </c>
      <c r="C90" s="1" t="str">
        <f t="shared" si="3"/>
        <v>女</v>
      </c>
      <c r="D90" s="20" t="s">
        <v>212</v>
      </c>
    </row>
    <row r="91" spans="1:4">
      <c r="A91" s="1" t="s">
        <v>90</v>
      </c>
      <c r="B91" s="1" t="s">
        <v>101</v>
      </c>
      <c r="C91" s="1" t="str">
        <f>"男"</f>
        <v>男</v>
      </c>
      <c r="D91" s="20" t="s">
        <v>212</v>
      </c>
    </row>
    <row r="92" spans="1:4">
      <c r="A92" s="1" t="s">
        <v>90</v>
      </c>
      <c r="B92" s="1" t="s">
        <v>102</v>
      </c>
      <c r="C92" s="1" t="str">
        <f>"男"</f>
        <v>男</v>
      </c>
      <c r="D92" s="20" t="s">
        <v>212</v>
      </c>
    </row>
    <row r="93" spans="1:4">
      <c r="A93" s="1" t="s">
        <v>90</v>
      </c>
      <c r="B93" s="1" t="s">
        <v>103</v>
      </c>
      <c r="C93" s="1" t="str">
        <f t="shared" ref="C93:C105" si="4">"女"</f>
        <v>女</v>
      </c>
      <c r="D93" s="20" t="s">
        <v>212</v>
      </c>
    </row>
    <row r="94" spans="1:4">
      <c r="A94" s="1" t="s">
        <v>90</v>
      </c>
      <c r="B94" s="1" t="s">
        <v>104</v>
      </c>
      <c r="C94" s="1" t="str">
        <f t="shared" si="4"/>
        <v>女</v>
      </c>
      <c r="D94" s="20" t="s">
        <v>212</v>
      </c>
    </row>
    <row r="95" spans="1:4">
      <c r="A95" s="1" t="s">
        <v>90</v>
      </c>
      <c r="B95" s="1" t="s">
        <v>105</v>
      </c>
      <c r="C95" s="1" t="str">
        <f t="shared" si="4"/>
        <v>女</v>
      </c>
      <c r="D95" s="20" t="s">
        <v>212</v>
      </c>
    </row>
    <row r="96" spans="1:4">
      <c r="A96" s="1" t="s">
        <v>90</v>
      </c>
      <c r="B96" s="1" t="s">
        <v>106</v>
      </c>
      <c r="C96" s="1" t="str">
        <f t="shared" si="4"/>
        <v>女</v>
      </c>
      <c r="D96" s="20" t="s">
        <v>212</v>
      </c>
    </row>
    <row r="97" spans="1:4">
      <c r="A97" s="1" t="s">
        <v>90</v>
      </c>
      <c r="B97" s="1" t="s">
        <v>107</v>
      </c>
      <c r="C97" s="1" t="str">
        <f t="shared" si="4"/>
        <v>女</v>
      </c>
      <c r="D97" s="20" t="s">
        <v>212</v>
      </c>
    </row>
    <row r="98" spans="1:4">
      <c r="A98" s="1" t="s">
        <v>90</v>
      </c>
      <c r="B98" s="1" t="s">
        <v>108</v>
      </c>
      <c r="C98" s="1" t="str">
        <f t="shared" si="4"/>
        <v>女</v>
      </c>
      <c r="D98" s="20" t="s">
        <v>212</v>
      </c>
    </row>
    <row r="99" spans="1:4">
      <c r="A99" s="1" t="s">
        <v>90</v>
      </c>
      <c r="B99" s="1" t="s">
        <v>109</v>
      </c>
      <c r="C99" s="1" t="str">
        <f t="shared" si="4"/>
        <v>女</v>
      </c>
      <c r="D99" s="20" t="s">
        <v>212</v>
      </c>
    </row>
    <row r="100" spans="1:4">
      <c r="A100" s="1" t="s">
        <v>90</v>
      </c>
      <c r="B100" s="1" t="s">
        <v>110</v>
      </c>
      <c r="C100" s="1" t="str">
        <f t="shared" si="4"/>
        <v>女</v>
      </c>
      <c r="D100" s="20" t="s">
        <v>212</v>
      </c>
    </row>
    <row r="101" spans="1:4">
      <c r="A101" s="1" t="s">
        <v>90</v>
      </c>
      <c r="B101" s="1" t="s">
        <v>111</v>
      </c>
      <c r="C101" s="1" t="str">
        <f t="shared" si="4"/>
        <v>女</v>
      </c>
      <c r="D101" s="20" t="s">
        <v>212</v>
      </c>
    </row>
    <row r="102" spans="1:4">
      <c r="A102" s="1" t="s">
        <v>90</v>
      </c>
      <c r="B102" s="1" t="s">
        <v>112</v>
      </c>
      <c r="C102" s="1" t="str">
        <f t="shared" si="4"/>
        <v>女</v>
      </c>
      <c r="D102" s="20" t="s">
        <v>212</v>
      </c>
    </row>
    <row r="103" spans="1:4">
      <c r="A103" s="1" t="s">
        <v>90</v>
      </c>
      <c r="B103" s="1" t="s">
        <v>113</v>
      </c>
      <c r="C103" s="1" t="str">
        <f t="shared" si="4"/>
        <v>女</v>
      </c>
      <c r="D103" s="20" t="s">
        <v>212</v>
      </c>
    </row>
    <row r="104" spans="1:4">
      <c r="A104" s="1" t="s">
        <v>90</v>
      </c>
      <c r="B104" s="1" t="s">
        <v>114</v>
      </c>
      <c r="C104" s="1" t="str">
        <f t="shared" si="4"/>
        <v>女</v>
      </c>
      <c r="D104" s="20" t="s">
        <v>212</v>
      </c>
    </row>
    <row r="105" spans="1:4">
      <c r="A105" s="1" t="s">
        <v>90</v>
      </c>
      <c r="B105" s="1" t="s">
        <v>115</v>
      </c>
      <c r="C105" s="1" t="str">
        <f t="shared" si="4"/>
        <v>女</v>
      </c>
      <c r="D105" s="20" t="s">
        <v>212</v>
      </c>
    </row>
    <row r="106" spans="1:4">
      <c r="A106" s="1" t="s">
        <v>90</v>
      </c>
      <c r="B106" s="1" t="s">
        <v>116</v>
      </c>
      <c r="C106" s="1" t="str">
        <f>"男"</f>
        <v>男</v>
      </c>
      <c r="D106" s="20" t="s">
        <v>212</v>
      </c>
    </row>
    <row r="107" spans="1:4">
      <c r="A107" s="1" t="s">
        <v>90</v>
      </c>
      <c r="B107" s="1" t="s">
        <v>117</v>
      </c>
      <c r="C107" s="1" t="str">
        <f t="shared" ref="C107:C114" si="5">"女"</f>
        <v>女</v>
      </c>
      <c r="D107" s="20" t="s">
        <v>212</v>
      </c>
    </row>
    <row r="108" spans="1:4">
      <c r="A108" s="1" t="s">
        <v>90</v>
      </c>
      <c r="B108" s="1" t="s">
        <v>119</v>
      </c>
      <c r="C108" s="1" t="str">
        <f t="shared" si="5"/>
        <v>女</v>
      </c>
      <c r="D108" s="20" t="s">
        <v>212</v>
      </c>
    </row>
    <row r="109" spans="1:4">
      <c r="A109" s="1" t="s">
        <v>90</v>
      </c>
      <c r="B109" s="1" t="s">
        <v>120</v>
      </c>
      <c r="C109" s="1" t="str">
        <f t="shared" si="5"/>
        <v>女</v>
      </c>
      <c r="D109" s="20" t="s">
        <v>212</v>
      </c>
    </row>
    <row r="110" spans="1:4">
      <c r="A110" s="1" t="s">
        <v>90</v>
      </c>
      <c r="B110" s="1" t="s">
        <v>121</v>
      </c>
      <c r="C110" s="1" t="str">
        <f t="shared" si="5"/>
        <v>女</v>
      </c>
      <c r="D110" s="20" t="s">
        <v>212</v>
      </c>
    </row>
    <row r="111" spans="1:4">
      <c r="A111" s="1" t="s">
        <v>90</v>
      </c>
      <c r="B111" s="1" t="s">
        <v>122</v>
      </c>
      <c r="C111" s="1" t="str">
        <f t="shared" si="5"/>
        <v>女</v>
      </c>
      <c r="D111" s="20" t="s">
        <v>212</v>
      </c>
    </row>
    <row r="112" spans="1:4">
      <c r="A112" s="1" t="s">
        <v>90</v>
      </c>
      <c r="B112" s="1" t="s">
        <v>123</v>
      </c>
      <c r="C112" s="1" t="str">
        <f t="shared" si="5"/>
        <v>女</v>
      </c>
      <c r="D112" s="20" t="s">
        <v>212</v>
      </c>
    </row>
    <row r="113" spans="1:4">
      <c r="A113" s="1" t="s">
        <v>90</v>
      </c>
      <c r="B113" s="1" t="s">
        <v>124</v>
      </c>
      <c r="C113" s="1" t="str">
        <f t="shared" si="5"/>
        <v>女</v>
      </c>
      <c r="D113" s="20" t="s">
        <v>212</v>
      </c>
    </row>
    <row r="114" spans="1:4">
      <c r="A114" s="1" t="s">
        <v>90</v>
      </c>
      <c r="B114" s="1" t="s">
        <v>125</v>
      </c>
      <c r="C114" s="1" t="str">
        <f t="shared" si="5"/>
        <v>女</v>
      </c>
      <c r="D114" s="20" t="s">
        <v>212</v>
      </c>
    </row>
    <row r="115" spans="1:4">
      <c r="A115" s="1" t="s">
        <v>90</v>
      </c>
      <c r="B115" s="1" t="s">
        <v>127</v>
      </c>
      <c r="C115" s="1" t="str">
        <f>"男"</f>
        <v>男</v>
      </c>
      <c r="D115" s="20" t="s">
        <v>212</v>
      </c>
    </row>
    <row r="116" spans="1:4">
      <c r="A116" s="1" t="s">
        <v>90</v>
      </c>
      <c r="B116" s="1" t="s">
        <v>128</v>
      </c>
      <c r="C116" s="1" t="str">
        <f t="shared" ref="C116:C122" si="6">"女"</f>
        <v>女</v>
      </c>
      <c r="D116" s="20" t="s">
        <v>212</v>
      </c>
    </row>
    <row r="117" spans="1:4">
      <c r="A117" s="1" t="s">
        <v>90</v>
      </c>
      <c r="B117" s="1" t="s">
        <v>129</v>
      </c>
      <c r="C117" s="1" t="str">
        <f t="shared" si="6"/>
        <v>女</v>
      </c>
      <c r="D117" s="20" t="s">
        <v>212</v>
      </c>
    </row>
    <row r="118" spans="1:4">
      <c r="A118" s="1" t="s">
        <v>90</v>
      </c>
      <c r="B118" s="1" t="s">
        <v>130</v>
      </c>
      <c r="C118" s="1" t="str">
        <f t="shared" si="6"/>
        <v>女</v>
      </c>
      <c r="D118" s="20" t="s">
        <v>212</v>
      </c>
    </row>
    <row r="119" spans="1:4">
      <c r="A119" s="1" t="s">
        <v>90</v>
      </c>
      <c r="B119" s="1" t="s">
        <v>131</v>
      </c>
      <c r="C119" s="1" t="str">
        <f t="shared" si="6"/>
        <v>女</v>
      </c>
      <c r="D119" s="20" t="s">
        <v>212</v>
      </c>
    </row>
    <row r="120" spans="1:4">
      <c r="A120" s="1" t="s">
        <v>90</v>
      </c>
      <c r="B120" s="1" t="s">
        <v>132</v>
      </c>
      <c r="C120" s="1" t="str">
        <f t="shared" si="6"/>
        <v>女</v>
      </c>
      <c r="D120" s="20" t="s">
        <v>212</v>
      </c>
    </row>
    <row r="121" spans="1:4">
      <c r="A121" s="1" t="s">
        <v>90</v>
      </c>
      <c r="B121" s="1" t="s">
        <v>133</v>
      </c>
      <c r="C121" s="1" t="str">
        <f t="shared" si="6"/>
        <v>女</v>
      </c>
      <c r="D121" s="20" t="s">
        <v>212</v>
      </c>
    </row>
    <row r="122" spans="1:4">
      <c r="A122" s="1" t="s">
        <v>90</v>
      </c>
      <c r="B122" s="1" t="s">
        <v>134</v>
      </c>
      <c r="C122" s="1" t="str">
        <f t="shared" si="6"/>
        <v>女</v>
      </c>
      <c r="D122" s="20" t="s">
        <v>212</v>
      </c>
    </row>
    <row r="123" spans="1:4">
      <c r="A123" s="1" t="s">
        <v>90</v>
      </c>
      <c r="B123" s="1" t="s">
        <v>135</v>
      </c>
      <c r="C123" s="1" t="str">
        <f>"男"</f>
        <v>男</v>
      </c>
      <c r="D123" s="20" t="s">
        <v>212</v>
      </c>
    </row>
    <row r="124" spans="1:4">
      <c r="A124" s="1" t="s">
        <v>90</v>
      </c>
      <c r="B124" s="1" t="s">
        <v>136</v>
      </c>
      <c r="C124" s="1" t="str">
        <f>"女"</f>
        <v>女</v>
      </c>
      <c r="D124" s="20" t="s">
        <v>212</v>
      </c>
    </row>
    <row r="125" spans="1:4">
      <c r="A125" s="1" t="s">
        <v>90</v>
      </c>
      <c r="B125" s="1" t="s">
        <v>137</v>
      </c>
      <c r="C125" s="1" t="str">
        <f>"女"</f>
        <v>女</v>
      </c>
      <c r="D125" s="20" t="s">
        <v>212</v>
      </c>
    </row>
    <row r="126" spans="1:4">
      <c r="A126" s="1" t="s">
        <v>90</v>
      </c>
      <c r="B126" s="1" t="s">
        <v>138</v>
      </c>
      <c r="C126" s="1" t="str">
        <f>"女"</f>
        <v>女</v>
      </c>
      <c r="D126" s="20" t="s">
        <v>212</v>
      </c>
    </row>
    <row r="127" spans="1:4">
      <c r="A127" s="1" t="s">
        <v>90</v>
      </c>
      <c r="B127" s="1" t="s">
        <v>140</v>
      </c>
      <c r="C127" s="1" t="str">
        <f>"女"</f>
        <v>女</v>
      </c>
      <c r="D127" s="20" t="s">
        <v>212</v>
      </c>
    </row>
    <row r="128" spans="1:4">
      <c r="A128" s="13" t="s">
        <v>90</v>
      </c>
      <c r="B128" s="13" t="s">
        <v>193</v>
      </c>
      <c r="C128" s="13" t="s">
        <v>161</v>
      </c>
      <c r="D128" s="20" t="s">
        <v>212</v>
      </c>
    </row>
    <row r="129" spans="1:4">
      <c r="A129" s="13" t="s">
        <v>90</v>
      </c>
      <c r="B129" s="13" t="s">
        <v>196</v>
      </c>
      <c r="C129" s="13" t="s">
        <v>161</v>
      </c>
      <c r="D129" s="20" t="s">
        <v>212</v>
      </c>
    </row>
    <row r="130" spans="1:4">
      <c r="A130" s="13" t="s">
        <v>90</v>
      </c>
      <c r="B130" s="13" t="s">
        <v>200</v>
      </c>
      <c r="C130" s="13" t="s">
        <v>161</v>
      </c>
      <c r="D130" s="20" t="s">
        <v>212</v>
      </c>
    </row>
    <row r="131" spans="1:4">
      <c r="A131" s="13" t="s">
        <v>90</v>
      </c>
      <c r="B131" s="13" t="s">
        <v>203</v>
      </c>
      <c r="C131" s="13" t="s">
        <v>161</v>
      </c>
      <c r="D131" s="20" t="s">
        <v>212</v>
      </c>
    </row>
    <row r="132" spans="1:4">
      <c r="A132" s="13" t="s">
        <v>90</v>
      </c>
      <c r="B132" s="13" t="s">
        <v>206</v>
      </c>
      <c r="C132" s="13" t="s">
        <v>161</v>
      </c>
      <c r="D132" s="20" t="s">
        <v>212</v>
      </c>
    </row>
    <row r="133" spans="1:4" ht="27">
      <c r="A133" s="2" t="s">
        <v>151</v>
      </c>
      <c r="B133" s="1" t="s">
        <v>142</v>
      </c>
      <c r="C133" s="1" t="str">
        <f>"女"</f>
        <v>女</v>
      </c>
      <c r="D133" s="20" t="s">
        <v>212</v>
      </c>
    </row>
    <row r="134" spans="1:4" ht="27">
      <c r="A134" s="2" t="s">
        <v>150</v>
      </c>
      <c r="B134" s="1" t="s">
        <v>143</v>
      </c>
      <c r="C134" s="1" t="str">
        <f>"女"</f>
        <v>女</v>
      </c>
      <c r="D134" s="20" t="s">
        <v>212</v>
      </c>
    </row>
    <row r="135" spans="1:4" ht="27">
      <c r="A135" s="2" t="s">
        <v>150</v>
      </c>
      <c r="B135" s="1" t="s">
        <v>144</v>
      </c>
      <c r="C135" s="1" t="str">
        <f>"女"</f>
        <v>女</v>
      </c>
      <c r="D135" s="20" t="s">
        <v>212</v>
      </c>
    </row>
    <row r="136" spans="1:4" ht="27">
      <c r="A136" s="2" t="s">
        <v>152</v>
      </c>
      <c r="B136" s="1" t="s">
        <v>145</v>
      </c>
      <c r="C136" s="1" t="str">
        <f>"男"</f>
        <v>男</v>
      </c>
      <c r="D136" s="20" t="s">
        <v>212</v>
      </c>
    </row>
    <row r="137" spans="1:4" ht="27">
      <c r="A137" s="2" t="s">
        <v>152</v>
      </c>
      <c r="B137" s="1" t="s">
        <v>146</v>
      </c>
      <c r="C137" s="1" t="str">
        <f>"女"</f>
        <v>女</v>
      </c>
      <c r="D137" s="20" t="s">
        <v>212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5"/>
  <sheetViews>
    <sheetView workbookViewId="0">
      <selection activeCell="C30" sqref="C30"/>
    </sheetView>
  </sheetViews>
  <sheetFormatPr defaultRowHeight="13.5"/>
  <cols>
    <col min="1" max="1" width="19.375" bestFit="1" customWidth="1"/>
    <col min="3" max="3" width="11.625" bestFit="1" customWidth="1"/>
    <col min="7" max="7" width="12.75" bestFit="1" customWidth="1"/>
    <col min="8" max="8" width="3.5" bestFit="1" customWidth="1"/>
  </cols>
  <sheetData>
    <row r="1" spans="1:9" s="5" customFormat="1">
      <c r="A1" s="3" t="s">
        <v>84</v>
      </c>
      <c r="B1" s="4" t="str">
        <f>"吕宏洋"</f>
        <v>吕宏洋</v>
      </c>
      <c r="C1" s="4" t="s">
        <v>86</v>
      </c>
      <c r="D1" s="4">
        <v>52.8</v>
      </c>
      <c r="E1" s="4">
        <v>53.9</v>
      </c>
      <c r="F1" s="4">
        <f t="shared" ref="F1:F8" si="0">(D1+E1)*0.5</f>
        <v>53.349999999999994</v>
      </c>
      <c r="G1" s="4" t="str">
        <f>"15255425434"</f>
        <v>15255425434</v>
      </c>
      <c r="H1" s="4" t="str">
        <f>"男"</f>
        <v>男</v>
      </c>
      <c r="I1" s="5" t="s">
        <v>155</v>
      </c>
    </row>
    <row r="2" spans="1:9" s="5" customFormat="1">
      <c r="A2" s="3" t="s">
        <v>90</v>
      </c>
      <c r="B2" s="4" t="str">
        <f>"程景"</f>
        <v>程景</v>
      </c>
      <c r="C2" s="4" t="s">
        <v>91</v>
      </c>
      <c r="D2" s="4">
        <v>74.400000000000006</v>
      </c>
      <c r="E2" s="4">
        <v>74.099999999999994</v>
      </c>
      <c r="F2" s="4">
        <f t="shared" si="0"/>
        <v>74.25</v>
      </c>
      <c r="G2" s="4" t="str">
        <f>"18755478971"</f>
        <v>18755478971</v>
      </c>
      <c r="H2" s="4" t="str">
        <f>"男"</f>
        <v>男</v>
      </c>
      <c r="I2" s="5" t="s">
        <v>155</v>
      </c>
    </row>
    <row r="3" spans="1:9" s="5" customFormat="1">
      <c r="A3" s="3" t="s">
        <v>90</v>
      </c>
      <c r="B3" s="4" t="str">
        <f>"邱方旭"</f>
        <v>邱方旭</v>
      </c>
      <c r="C3" s="4" t="s">
        <v>97</v>
      </c>
      <c r="D3" s="4">
        <v>61.3</v>
      </c>
      <c r="E3" s="4">
        <v>68.7</v>
      </c>
      <c r="F3" s="4">
        <f t="shared" si="0"/>
        <v>65</v>
      </c>
      <c r="G3" s="4" t="str">
        <f>"15856691419"</f>
        <v>15856691419</v>
      </c>
      <c r="H3" s="4" t="str">
        <f>"男"</f>
        <v>男</v>
      </c>
      <c r="I3" s="5" t="s">
        <v>155</v>
      </c>
    </row>
    <row r="4" spans="1:9" s="5" customFormat="1">
      <c r="A4" s="3" t="s">
        <v>90</v>
      </c>
      <c r="B4" s="4" t="str">
        <f>"孙汉宇"</f>
        <v>孙汉宇</v>
      </c>
      <c r="C4" s="4" t="s">
        <v>118</v>
      </c>
      <c r="D4" s="4">
        <v>67.2</v>
      </c>
      <c r="E4" s="4">
        <v>54</v>
      </c>
      <c r="F4" s="4">
        <f t="shared" si="0"/>
        <v>60.6</v>
      </c>
      <c r="G4" s="4" t="str">
        <f>"18326024327"</f>
        <v>18326024327</v>
      </c>
      <c r="H4" s="4" t="str">
        <f>"男"</f>
        <v>男</v>
      </c>
      <c r="I4" s="5" t="s">
        <v>155</v>
      </c>
    </row>
    <row r="5" spans="1:9" s="5" customFormat="1">
      <c r="A5" s="3" t="s">
        <v>90</v>
      </c>
      <c r="B5" s="4" t="str">
        <f>"单鹏"</f>
        <v>单鹏</v>
      </c>
      <c r="C5" s="4" t="s">
        <v>126</v>
      </c>
      <c r="D5" s="4">
        <v>51.8</v>
      </c>
      <c r="E5" s="4">
        <v>66</v>
      </c>
      <c r="F5" s="4">
        <f t="shared" si="0"/>
        <v>58.9</v>
      </c>
      <c r="G5" s="4" t="str">
        <f>"13855411044"</f>
        <v>13855411044</v>
      </c>
      <c r="H5" s="4" t="str">
        <f>"男"</f>
        <v>男</v>
      </c>
      <c r="I5" s="5" t="s">
        <v>155</v>
      </c>
    </row>
    <row r="6" spans="1:9" s="5" customFormat="1">
      <c r="A6" s="3" t="s">
        <v>90</v>
      </c>
      <c r="B6" s="4" t="str">
        <f>"孙小慧"</f>
        <v>孙小慧</v>
      </c>
      <c r="C6" s="4" t="s">
        <v>139</v>
      </c>
      <c r="D6" s="4">
        <v>61</v>
      </c>
      <c r="E6" s="4">
        <v>54.2</v>
      </c>
      <c r="F6" s="4">
        <f t="shared" si="0"/>
        <v>57.6</v>
      </c>
      <c r="G6" s="4" t="str">
        <f>"18256003650"</f>
        <v>18256003650</v>
      </c>
      <c r="H6" s="4" t="str">
        <f>"女"</f>
        <v>女</v>
      </c>
      <c r="I6" s="5" t="s">
        <v>155</v>
      </c>
    </row>
    <row r="7" spans="1:9" s="5" customFormat="1">
      <c r="A7" s="3" t="s">
        <v>90</v>
      </c>
      <c r="B7" s="4" t="str">
        <f>"李芳盈"</f>
        <v>李芳盈</v>
      </c>
      <c r="C7" s="4" t="s">
        <v>141</v>
      </c>
      <c r="D7" s="4">
        <v>60.8</v>
      </c>
      <c r="E7" s="4">
        <v>54.1</v>
      </c>
      <c r="F7" s="4">
        <f t="shared" si="0"/>
        <v>57.45</v>
      </c>
      <c r="G7" s="4" t="str">
        <f>"13955442946"</f>
        <v>13955442946</v>
      </c>
      <c r="H7" s="4" t="str">
        <f>"女"</f>
        <v>女</v>
      </c>
      <c r="I7" s="5" t="s">
        <v>155</v>
      </c>
    </row>
    <row r="8" spans="1:9" s="5" customFormat="1">
      <c r="A8" s="3" t="s">
        <v>61</v>
      </c>
      <c r="B8" s="4" t="str">
        <f>"张翔"</f>
        <v>张翔</v>
      </c>
      <c r="C8" s="4" t="s">
        <v>71</v>
      </c>
      <c r="D8" s="4">
        <v>50.3</v>
      </c>
      <c r="E8" s="4">
        <v>76.5</v>
      </c>
      <c r="F8" s="4">
        <f t="shared" si="0"/>
        <v>63.4</v>
      </c>
      <c r="G8" s="4" t="str">
        <f>"18715545069"</f>
        <v>18715545069</v>
      </c>
      <c r="H8" s="4" t="str">
        <f>"男"</f>
        <v>男</v>
      </c>
      <c r="I8" s="5" t="s">
        <v>153</v>
      </c>
    </row>
    <row r="9" spans="1:9" s="6" customFormat="1">
      <c r="A9" s="11" t="s">
        <v>61</v>
      </c>
      <c r="B9" s="11" t="s">
        <v>189</v>
      </c>
      <c r="C9" s="11" t="s">
        <v>190</v>
      </c>
      <c r="D9" s="11">
        <v>57.8</v>
      </c>
      <c r="E9" s="11">
        <v>63</v>
      </c>
      <c r="F9" s="11">
        <v>60.4</v>
      </c>
      <c r="G9" s="11" t="s">
        <v>191</v>
      </c>
      <c r="H9" s="11" t="s">
        <v>161</v>
      </c>
    </row>
    <row r="10" spans="1:9">
      <c r="A10" s="1" t="s">
        <v>0</v>
      </c>
      <c r="B10" s="1" t="str">
        <f>"孙玮"</f>
        <v>孙玮</v>
      </c>
      <c r="C10" s="1" t="s">
        <v>37</v>
      </c>
      <c r="D10" s="1">
        <v>54.2</v>
      </c>
      <c r="E10" s="1">
        <v>64.2</v>
      </c>
      <c r="F10" s="1">
        <f t="shared" ref="F10:F25" si="1">(D10+E10)*0.5</f>
        <v>59.2</v>
      </c>
      <c r="G10" s="1" t="str">
        <f>"18130130156"</f>
        <v>18130130156</v>
      </c>
      <c r="H10" s="1" t="str">
        <f>"女"</f>
        <v>女</v>
      </c>
    </row>
    <row r="11" spans="1:9" s="5" customFormat="1">
      <c r="A11" s="3" t="s">
        <v>0</v>
      </c>
      <c r="B11" s="4" t="str">
        <f>"张莹"</f>
        <v>张莹</v>
      </c>
      <c r="C11" s="4" t="s">
        <v>1</v>
      </c>
      <c r="D11" s="4">
        <v>65.900000000000006</v>
      </c>
      <c r="E11" s="4">
        <v>85.6</v>
      </c>
      <c r="F11" s="4">
        <f t="shared" si="1"/>
        <v>75.75</v>
      </c>
      <c r="G11" s="4" t="str">
        <f>"18130140620"</f>
        <v>18130140620</v>
      </c>
      <c r="H11" s="4" t="str">
        <f>"女"</f>
        <v>女</v>
      </c>
      <c r="I11" s="5" t="s">
        <v>155</v>
      </c>
    </row>
    <row r="12" spans="1:9" s="5" customFormat="1">
      <c r="A12" s="3" t="s">
        <v>0</v>
      </c>
      <c r="B12" s="4" t="str">
        <f>"杨林"</f>
        <v>杨林</v>
      </c>
      <c r="C12" s="4" t="s">
        <v>2</v>
      </c>
      <c r="D12" s="4">
        <v>75.400000000000006</v>
      </c>
      <c r="E12" s="4">
        <v>71.599999999999994</v>
      </c>
      <c r="F12" s="4">
        <f t="shared" si="1"/>
        <v>73.5</v>
      </c>
      <c r="G12" s="4" t="str">
        <f>"18255445830"</f>
        <v>18255445830</v>
      </c>
      <c r="H12" s="4" t="str">
        <f>"男"</f>
        <v>男</v>
      </c>
      <c r="I12" s="5" t="s">
        <v>155</v>
      </c>
    </row>
    <row r="13" spans="1:9" s="5" customFormat="1">
      <c r="A13" s="3" t="s">
        <v>0</v>
      </c>
      <c r="B13" s="4" t="str">
        <f>"赵冬冬"</f>
        <v>赵冬冬</v>
      </c>
      <c r="C13" s="4" t="s">
        <v>4</v>
      </c>
      <c r="D13" s="4">
        <v>71.5</v>
      </c>
      <c r="E13" s="4">
        <v>74.099999999999994</v>
      </c>
      <c r="F13" s="4">
        <f t="shared" si="1"/>
        <v>72.8</v>
      </c>
      <c r="G13" s="4" t="str">
        <f>"18755469770"</f>
        <v>18755469770</v>
      </c>
      <c r="H13" s="4" t="str">
        <f>"男"</f>
        <v>男</v>
      </c>
      <c r="I13" s="5" t="s">
        <v>155</v>
      </c>
    </row>
    <row r="14" spans="1:9" s="5" customFormat="1">
      <c r="A14" s="3" t="s">
        <v>0</v>
      </c>
      <c r="B14" s="4" t="str">
        <f>"郜婷婷"</f>
        <v>郜婷婷</v>
      </c>
      <c r="C14" s="4" t="s">
        <v>6</v>
      </c>
      <c r="D14" s="4">
        <v>69.7</v>
      </c>
      <c r="E14" s="4">
        <v>74.5</v>
      </c>
      <c r="F14" s="4">
        <f t="shared" si="1"/>
        <v>72.099999999999994</v>
      </c>
      <c r="G14" s="4" t="str">
        <f>"15105544564"</f>
        <v>15105544564</v>
      </c>
      <c r="H14" s="4" t="str">
        <f>"女"</f>
        <v>女</v>
      </c>
      <c r="I14" s="5" t="s">
        <v>155</v>
      </c>
    </row>
    <row r="15" spans="1:9" s="5" customFormat="1">
      <c r="A15" s="4" t="s">
        <v>0</v>
      </c>
      <c r="B15" s="4" t="str">
        <f>"刘曼曼"</f>
        <v>刘曼曼</v>
      </c>
      <c r="C15" s="4" t="s">
        <v>7</v>
      </c>
      <c r="D15" s="4">
        <v>68.400000000000006</v>
      </c>
      <c r="E15" s="4">
        <v>74.900000000000006</v>
      </c>
      <c r="F15" s="4">
        <f t="shared" si="1"/>
        <v>71.650000000000006</v>
      </c>
      <c r="G15" s="4" t="str">
        <f>"15357995505"</f>
        <v>15357995505</v>
      </c>
      <c r="H15" s="4" t="str">
        <f>"女"</f>
        <v>女</v>
      </c>
      <c r="I15" s="5" t="s">
        <v>155</v>
      </c>
    </row>
    <row r="16" spans="1:9" s="5" customFormat="1">
      <c r="A16" s="3" t="s">
        <v>0</v>
      </c>
      <c r="B16" s="4" t="str">
        <f>"王宇"</f>
        <v>王宇</v>
      </c>
      <c r="C16" s="4" t="s">
        <v>11</v>
      </c>
      <c r="D16" s="4">
        <v>66.099999999999994</v>
      </c>
      <c r="E16" s="4">
        <v>65.900000000000006</v>
      </c>
      <c r="F16" s="4">
        <f t="shared" si="1"/>
        <v>66</v>
      </c>
      <c r="G16" s="4" t="str">
        <f>"18949697603"</f>
        <v>18949697603</v>
      </c>
      <c r="H16" s="4" t="str">
        <f>"男"</f>
        <v>男</v>
      </c>
      <c r="I16" s="5" t="s">
        <v>155</v>
      </c>
    </row>
    <row r="17" spans="1:9" s="5" customFormat="1">
      <c r="A17" s="4" t="s">
        <v>0</v>
      </c>
      <c r="B17" s="4" t="str">
        <f>"舒志国"</f>
        <v>舒志国</v>
      </c>
      <c r="C17" s="4" t="s">
        <v>12</v>
      </c>
      <c r="D17" s="4">
        <v>62.6</v>
      </c>
      <c r="E17" s="4">
        <v>69.400000000000006</v>
      </c>
      <c r="F17" s="4">
        <f t="shared" si="1"/>
        <v>66</v>
      </c>
      <c r="G17" s="4" t="str">
        <f>"18130119527"</f>
        <v>18130119527</v>
      </c>
      <c r="H17" s="4" t="str">
        <f>"男"</f>
        <v>男</v>
      </c>
      <c r="I17" s="5" t="s">
        <v>155</v>
      </c>
    </row>
    <row r="18" spans="1:9" s="5" customFormat="1">
      <c r="A18" s="3" t="s">
        <v>0</v>
      </c>
      <c r="B18" s="4" t="str">
        <f>"高楠"</f>
        <v>高楠</v>
      </c>
      <c r="C18" s="4" t="s">
        <v>26</v>
      </c>
      <c r="D18" s="4">
        <v>56.5</v>
      </c>
      <c r="E18" s="4">
        <v>65.8</v>
      </c>
      <c r="F18" s="4">
        <f t="shared" si="1"/>
        <v>61.15</v>
      </c>
      <c r="G18" s="4" t="str">
        <f>"15375545962"</f>
        <v>15375545962</v>
      </c>
      <c r="H18" s="4" t="str">
        <f>"女"</f>
        <v>女</v>
      </c>
      <c r="I18" s="5" t="s">
        <v>155</v>
      </c>
    </row>
    <row r="19" spans="1:9" s="5" customFormat="1">
      <c r="A19" s="3" t="s">
        <v>0</v>
      </c>
      <c r="B19" s="4" t="str">
        <f>"杨伟娜"</f>
        <v>杨伟娜</v>
      </c>
      <c r="C19" s="4" t="s">
        <v>31</v>
      </c>
      <c r="D19" s="4">
        <v>59</v>
      </c>
      <c r="E19" s="4">
        <v>62</v>
      </c>
      <c r="F19" s="4">
        <f t="shared" si="1"/>
        <v>60.5</v>
      </c>
      <c r="G19" s="4" t="str">
        <f>"18963777017"</f>
        <v>18963777017</v>
      </c>
      <c r="H19" s="4" t="str">
        <f>"女"</f>
        <v>女</v>
      </c>
      <c r="I19" s="5" t="s">
        <v>155</v>
      </c>
    </row>
    <row r="20" spans="1:9" s="5" customFormat="1">
      <c r="A20" s="3" t="s">
        <v>0</v>
      </c>
      <c r="B20" s="4" t="str">
        <f>"李文"</f>
        <v>李文</v>
      </c>
      <c r="C20" s="4" t="s">
        <v>45</v>
      </c>
      <c r="D20" s="4">
        <v>65.599999999999994</v>
      </c>
      <c r="E20" s="4">
        <v>51.6</v>
      </c>
      <c r="F20" s="4">
        <f t="shared" si="1"/>
        <v>58.599999999999994</v>
      </c>
      <c r="G20" s="4" t="str">
        <f>"18715545090"</f>
        <v>18715545090</v>
      </c>
      <c r="H20" s="4" t="str">
        <f>"女"</f>
        <v>女</v>
      </c>
      <c r="I20" s="5" t="s">
        <v>155</v>
      </c>
    </row>
    <row r="21" spans="1:9" s="5" customFormat="1">
      <c r="A21" s="3" t="s">
        <v>49</v>
      </c>
      <c r="B21" s="4" t="str">
        <f>"杨晞"</f>
        <v>杨晞</v>
      </c>
      <c r="C21" s="4" t="s">
        <v>51</v>
      </c>
      <c r="D21" s="4">
        <v>60.6</v>
      </c>
      <c r="E21" s="4">
        <v>53.6</v>
      </c>
      <c r="F21" s="4">
        <f t="shared" si="1"/>
        <v>57.1</v>
      </c>
      <c r="G21" s="4" t="str">
        <f>"15055412918"</f>
        <v>15055412918</v>
      </c>
      <c r="H21" s="4" t="str">
        <f>"女"</f>
        <v>女</v>
      </c>
      <c r="I21" s="5" t="s">
        <v>155</v>
      </c>
    </row>
    <row r="22" spans="1:9" s="5" customFormat="1">
      <c r="A22" s="3" t="s">
        <v>55</v>
      </c>
      <c r="B22" s="4" t="str">
        <f>"杨会庞"</f>
        <v>杨会庞</v>
      </c>
      <c r="C22" s="4" t="s">
        <v>56</v>
      </c>
      <c r="D22" s="4">
        <v>64.900000000000006</v>
      </c>
      <c r="E22" s="4">
        <v>68.900000000000006</v>
      </c>
      <c r="F22" s="4">
        <f t="shared" si="1"/>
        <v>66.900000000000006</v>
      </c>
      <c r="G22" s="4" t="str">
        <f>"15655480015"</f>
        <v>15655480015</v>
      </c>
      <c r="H22" s="4" t="str">
        <f>"男"</f>
        <v>男</v>
      </c>
      <c r="I22" s="5" t="s">
        <v>156</v>
      </c>
    </row>
    <row r="23" spans="1:9" s="5" customFormat="1">
      <c r="A23" s="3" t="s">
        <v>61</v>
      </c>
      <c r="B23" s="4" t="str">
        <f>"张洁"</f>
        <v>张洁</v>
      </c>
      <c r="C23" s="4" t="s">
        <v>64</v>
      </c>
      <c r="D23" s="4">
        <v>65.5</v>
      </c>
      <c r="E23" s="4">
        <v>74.900000000000006</v>
      </c>
      <c r="F23" s="4">
        <f t="shared" si="1"/>
        <v>70.2</v>
      </c>
      <c r="G23" s="4" t="str">
        <f>"15956650595"</f>
        <v>15956650595</v>
      </c>
      <c r="H23" s="4" t="str">
        <f>"女"</f>
        <v>女</v>
      </c>
      <c r="I23" s="5" t="s">
        <v>155</v>
      </c>
    </row>
    <row r="24" spans="1:9" s="5" customFormat="1">
      <c r="A24" s="3" t="s">
        <v>61</v>
      </c>
      <c r="B24" s="4" t="str">
        <f>"孟慧"</f>
        <v>孟慧</v>
      </c>
      <c r="C24" s="4" t="s">
        <v>66</v>
      </c>
      <c r="D24" s="4">
        <v>64.599999999999994</v>
      </c>
      <c r="E24" s="4">
        <v>69.2</v>
      </c>
      <c r="F24" s="4">
        <f t="shared" si="1"/>
        <v>66.900000000000006</v>
      </c>
      <c r="G24" s="4" t="str">
        <f>"18355421706"</f>
        <v>18355421706</v>
      </c>
      <c r="H24" s="4" t="str">
        <f>"女"</f>
        <v>女</v>
      </c>
      <c r="I24" s="5" t="s">
        <v>157</v>
      </c>
    </row>
    <row r="25" spans="1:9" s="5" customFormat="1">
      <c r="A25" s="3" t="s">
        <v>61</v>
      </c>
      <c r="B25" s="4" t="str">
        <f>"闫冰玉"</f>
        <v>闫冰玉</v>
      </c>
      <c r="C25" s="4" t="s">
        <v>68</v>
      </c>
      <c r="D25" s="4">
        <v>62.9</v>
      </c>
      <c r="E25" s="4">
        <v>68</v>
      </c>
      <c r="F25" s="4">
        <f t="shared" si="1"/>
        <v>65.45</v>
      </c>
      <c r="G25" s="4" t="str">
        <f>"13855453505"</f>
        <v>13855453505</v>
      </c>
      <c r="H25" s="4" t="str">
        <f>"女"</f>
        <v>女</v>
      </c>
      <c r="I25" s="5" t="s">
        <v>155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6"/>
  <sheetViews>
    <sheetView workbookViewId="0">
      <selection activeCell="D28" sqref="D28"/>
    </sheetView>
  </sheetViews>
  <sheetFormatPr defaultRowHeight="13.5"/>
  <cols>
    <col min="1" max="1" width="19.375" bestFit="1" customWidth="1"/>
    <col min="3" max="3" width="11.625" bestFit="1" customWidth="1"/>
    <col min="7" max="7" width="12.75" bestFit="1" customWidth="1"/>
  </cols>
  <sheetData>
    <row r="1" spans="1:9">
      <c r="A1" s="8" t="s">
        <v>0</v>
      </c>
      <c r="B1" s="8" t="s">
        <v>158</v>
      </c>
      <c r="C1" s="8" t="s">
        <v>159</v>
      </c>
      <c r="D1" s="8">
        <v>63</v>
      </c>
      <c r="E1" s="8">
        <v>53.2</v>
      </c>
      <c r="F1" s="8">
        <v>58.1</v>
      </c>
      <c r="G1" s="7" t="s">
        <v>160</v>
      </c>
      <c r="H1" s="7" t="s">
        <v>161</v>
      </c>
    </row>
    <row r="2" spans="1:9">
      <c r="A2" s="8" t="s">
        <v>0</v>
      </c>
      <c r="B2" s="8" t="s">
        <v>162</v>
      </c>
      <c r="C2" s="8" t="s">
        <v>163</v>
      </c>
      <c r="D2" s="8">
        <v>54.5</v>
      </c>
      <c r="E2" s="8">
        <v>61.3</v>
      </c>
      <c r="F2" s="8">
        <v>57.9</v>
      </c>
      <c r="G2" s="7" t="s">
        <v>164</v>
      </c>
      <c r="H2" s="7" t="s">
        <v>161</v>
      </c>
    </row>
    <row r="3" spans="1:9">
      <c r="A3" s="8" t="s">
        <v>0</v>
      </c>
      <c r="B3" s="8" t="s">
        <v>165</v>
      </c>
      <c r="C3" s="8" t="s">
        <v>166</v>
      </c>
      <c r="D3" s="8">
        <v>60.1</v>
      </c>
      <c r="E3" s="8">
        <v>55.6</v>
      </c>
      <c r="F3" s="8">
        <v>57.85</v>
      </c>
      <c r="G3" s="7" t="s">
        <v>167</v>
      </c>
      <c r="H3" s="7" t="s">
        <v>161</v>
      </c>
    </row>
    <row r="4" spans="1:9">
      <c r="A4" s="8" t="s">
        <v>0</v>
      </c>
      <c r="B4" s="8" t="s">
        <v>168</v>
      </c>
      <c r="C4" s="8" t="s">
        <v>169</v>
      </c>
      <c r="D4" s="8">
        <v>58.2</v>
      </c>
      <c r="E4" s="8">
        <v>57.4</v>
      </c>
      <c r="F4" s="8">
        <v>57.8</v>
      </c>
      <c r="G4" s="7" t="s">
        <v>170</v>
      </c>
      <c r="H4" s="7" t="s">
        <v>161</v>
      </c>
    </row>
    <row r="5" spans="1:9">
      <c r="A5" s="8" t="s">
        <v>0</v>
      </c>
      <c r="B5" s="8" t="s">
        <v>171</v>
      </c>
      <c r="C5" s="8" t="s">
        <v>172</v>
      </c>
      <c r="D5" s="8">
        <v>60.4</v>
      </c>
      <c r="E5" s="8">
        <v>55.1</v>
      </c>
      <c r="F5" s="8">
        <v>57.75</v>
      </c>
      <c r="G5" s="7" t="s">
        <v>173</v>
      </c>
      <c r="H5" s="7" t="s">
        <v>161</v>
      </c>
    </row>
    <row r="6" spans="1:9">
      <c r="A6" s="8" t="s">
        <v>0</v>
      </c>
      <c r="B6" s="8" t="s">
        <v>174</v>
      </c>
      <c r="C6" s="8" t="s">
        <v>175</v>
      </c>
      <c r="D6" s="8">
        <v>66.3</v>
      </c>
      <c r="E6" s="8">
        <v>48.9</v>
      </c>
      <c r="F6" s="8">
        <v>57.599999999999994</v>
      </c>
      <c r="G6" s="7" t="s">
        <v>176</v>
      </c>
      <c r="H6" s="7" t="s">
        <v>161</v>
      </c>
    </row>
    <row r="7" spans="1:9">
      <c r="A7" s="8" t="s">
        <v>0</v>
      </c>
      <c r="B7" s="8" t="s">
        <v>177</v>
      </c>
      <c r="C7" s="8" t="s">
        <v>178</v>
      </c>
      <c r="D7" s="8">
        <v>56.7</v>
      </c>
      <c r="E7" s="8">
        <v>58.3</v>
      </c>
      <c r="F7" s="8">
        <v>57.5</v>
      </c>
      <c r="G7" s="7" t="s">
        <v>179</v>
      </c>
      <c r="H7" s="7" t="s">
        <v>161</v>
      </c>
    </row>
    <row r="8" spans="1:9">
      <c r="A8" s="8" t="s">
        <v>0</v>
      </c>
      <c r="B8" s="8" t="s">
        <v>180</v>
      </c>
      <c r="C8" s="8" t="s">
        <v>181</v>
      </c>
      <c r="D8" s="8">
        <v>64.599999999999994</v>
      </c>
      <c r="E8" s="8">
        <v>50.3</v>
      </c>
      <c r="F8" s="8">
        <v>57.449999999999996</v>
      </c>
      <c r="G8" s="7" t="s">
        <v>182</v>
      </c>
      <c r="H8" s="7" t="s">
        <v>161</v>
      </c>
      <c r="I8" s="9">
        <v>1</v>
      </c>
    </row>
    <row r="9" spans="1:9">
      <c r="A9" s="8" t="s">
        <v>0</v>
      </c>
      <c r="B9" s="8" t="s">
        <v>183</v>
      </c>
      <c r="C9" s="8" t="s">
        <v>184</v>
      </c>
      <c r="D9" s="8">
        <v>57.3</v>
      </c>
      <c r="E9" s="8">
        <v>57.5</v>
      </c>
      <c r="F9" s="8">
        <v>57.4</v>
      </c>
      <c r="G9" s="7" t="s">
        <v>185</v>
      </c>
      <c r="H9" s="7" t="s">
        <v>161</v>
      </c>
    </row>
    <row r="12" spans="1:9">
      <c r="A12" s="13" t="s">
        <v>90</v>
      </c>
      <c r="B12" s="13" t="s">
        <v>192</v>
      </c>
      <c r="C12" s="13" t="s">
        <v>193</v>
      </c>
      <c r="D12" s="13">
        <v>62</v>
      </c>
      <c r="E12" s="13">
        <v>52.6</v>
      </c>
      <c r="F12" s="13">
        <v>57.3</v>
      </c>
      <c r="G12" s="12" t="s">
        <v>194</v>
      </c>
      <c r="H12" s="12" t="s">
        <v>161</v>
      </c>
    </row>
    <row r="13" spans="1:9">
      <c r="A13" s="13" t="s">
        <v>90</v>
      </c>
      <c r="B13" s="13" t="s">
        <v>195</v>
      </c>
      <c r="C13" s="13" t="s">
        <v>196</v>
      </c>
      <c r="D13" s="13">
        <v>57</v>
      </c>
      <c r="E13" s="13">
        <v>57.4</v>
      </c>
      <c r="F13" s="13">
        <v>57.2</v>
      </c>
      <c r="G13" s="12" t="s">
        <v>197</v>
      </c>
      <c r="H13" s="12" t="s">
        <v>161</v>
      </c>
    </row>
    <row r="14" spans="1:9">
      <c r="A14" s="13" t="s">
        <v>90</v>
      </c>
      <c r="B14" s="13" t="s">
        <v>199</v>
      </c>
      <c r="C14" s="13" t="s">
        <v>200</v>
      </c>
      <c r="D14" s="13">
        <v>60.3</v>
      </c>
      <c r="E14" s="13">
        <v>54</v>
      </c>
      <c r="F14" s="13">
        <v>57.15</v>
      </c>
      <c r="G14" s="12" t="s">
        <v>201</v>
      </c>
      <c r="H14" s="12" t="s">
        <v>161</v>
      </c>
    </row>
    <row r="15" spans="1:9">
      <c r="A15" s="13" t="s">
        <v>90</v>
      </c>
      <c r="B15" s="13" t="s">
        <v>202</v>
      </c>
      <c r="C15" s="13" t="s">
        <v>203</v>
      </c>
      <c r="D15" s="13">
        <v>56.8</v>
      </c>
      <c r="E15" s="13">
        <v>57.4</v>
      </c>
      <c r="F15" s="13">
        <v>57.099999999999994</v>
      </c>
      <c r="G15" s="12" t="s">
        <v>204</v>
      </c>
      <c r="H15" s="12" t="s">
        <v>161</v>
      </c>
    </row>
    <row r="16" spans="1:9">
      <c r="A16" s="13" t="s">
        <v>90</v>
      </c>
      <c r="B16" s="13" t="s">
        <v>205</v>
      </c>
      <c r="C16" s="13" t="s">
        <v>206</v>
      </c>
      <c r="D16" s="13">
        <v>59.5</v>
      </c>
      <c r="E16" s="13">
        <v>54.4</v>
      </c>
      <c r="F16" s="13">
        <v>56.95</v>
      </c>
      <c r="G16" s="12" t="s">
        <v>207</v>
      </c>
      <c r="H16" s="12" t="s">
        <v>161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放弃</vt:lpstr>
      <vt:lpstr>递补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2018-05-02T01:35:04Z</cp:lastPrinted>
  <dcterms:created xsi:type="dcterms:W3CDTF">2018-05-02T01:27:44Z</dcterms:created>
  <dcterms:modified xsi:type="dcterms:W3CDTF">2018-05-17T03:46:13Z</dcterms:modified>
</cp:coreProperties>
</file>